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L:\Marketing\oo Sales and Marketing Wholesale\LenderConnect\Worksheets\"/>
    </mc:Choice>
  </mc:AlternateContent>
  <xr:revisionPtr revIDLastSave="0" documentId="8_{EE2A9800-6DE7-4586-897C-E62A444D5C97}" xr6:coauthVersionLast="47" xr6:coauthVersionMax="47" xr10:uidLastSave="{00000000-0000-0000-0000-000000000000}"/>
  <bookViews>
    <workbookView xWindow="-108" yWindow="-108" windowWidth="27288" windowHeight="17664" xr2:uid="{00000000-000D-0000-FFFF-FFFF00000000}"/>
  </bookViews>
  <sheets>
    <sheet name="ICF Worksheet" sheetId="1" r:id="rId1"/>
  </sheets>
  <definedNames>
    <definedName name="_xlnm.Print_Area" localSheetId="0">'ICF Worksheet'!$A$1:$H$88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66" i="1" s="1"/>
  <c r="D18" i="1"/>
  <c r="C18" i="1"/>
  <c r="E18" i="1" l="1"/>
  <c r="G14" i="1" l="1"/>
  <c r="G15" i="1"/>
  <c r="G16" i="1"/>
  <c r="G13" i="1"/>
  <c r="M14" i="1"/>
  <c r="H14" i="1"/>
  <c r="H15" i="1"/>
  <c r="H16" i="1"/>
  <c r="H13" i="1"/>
  <c r="G18" i="1" l="1"/>
  <c r="G68" i="1" l="1"/>
  <c r="G20" i="1" l="1"/>
</calcChain>
</file>

<file path=xl/sharedStrings.xml><?xml version="1.0" encoding="utf-8"?>
<sst xmlns="http://schemas.openxmlformats.org/spreadsheetml/2006/main" count="65" uniqueCount="63">
  <si>
    <t>Fill in Yellow Cells</t>
  </si>
  <si>
    <t>Borrower Name:</t>
  </si>
  <si>
    <t>Property Address</t>
  </si>
  <si>
    <t>Transaction Type</t>
  </si>
  <si>
    <t>Vacant?</t>
  </si>
  <si>
    <t>Current Rent</t>
  </si>
  <si>
    <t>Unit #</t>
  </si>
  <si>
    <t>YES</t>
  </si>
  <si>
    <t>NO</t>
  </si>
  <si>
    <t>Rent to be Utilized</t>
  </si>
  <si>
    <t>Purchase</t>
  </si>
  <si>
    <t>Market Rent</t>
  </si>
  <si>
    <t>Note Rate</t>
  </si>
  <si>
    <t>Product</t>
  </si>
  <si>
    <t>30 Year Fixed</t>
  </si>
  <si>
    <t>Loan Amount</t>
  </si>
  <si>
    <t>Debt Service Coverage Ratio</t>
  </si>
  <si>
    <t>Underwriter Name</t>
  </si>
  <si>
    <t>Date</t>
  </si>
  <si>
    <t>Does borrower have documented landlord history?</t>
  </si>
  <si>
    <t>Below Market Rents</t>
  </si>
  <si>
    <t>Property Subject to Long Term Lease?</t>
  </si>
  <si>
    <t>Unit #1</t>
  </si>
  <si>
    <t>Unit #2</t>
  </si>
  <si>
    <t>Unit #3</t>
  </si>
  <si>
    <t>Unit #4</t>
  </si>
  <si>
    <t>Lease to increase in next 12 months with 12 months continuance</t>
  </si>
  <si>
    <t>Comments</t>
  </si>
  <si>
    <t>Amount of upcoming increase (enter below)</t>
  </si>
  <si>
    <t>Result:</t>
  </si>
  <si>
    <t>Rate/Term Refinance</t>
  </si>
  <si>
    <t>Cash Out Refinance</t>
  </si>
  <si>
    <t>&gt;6 Months Left on Lease?</t>
  </si>
  <si>
    <t>Short Term Rents (Refinances Only)</t>
  </si>
  <si>
    <t>Rented Short Term</t>
  </si>
  <si>
    <t>Rents Stable?</t>
  </si>
  <si>
    <t>12 Month Avg of Rents Received</t>
  </si>
  <si>
    <t>&lt;=70</t>
  </si>
  <si>
    <t>Two Months Receipt of Rents Documented?</t>
  </si>
  <si>
    <t>Long Term Rents Receipt Question (Refinances Only-Min 12 Month Overall Lease Term)</t>
  </si>
  <si>
    <t>&gt;70 and &lt;=75</t>
  </si>
  <si>
    <t>&gt;75</t>
  </si>
  <si>
    <t>If no landlord history:</t>
  </si>
  <si>
    <t>Is borrower 0x30x12 on all mortgages?</t>
  </si>
  <si>
    <t>No mortgage forbearance with missed payments in the last 12 months?</t>
  </si>
  <si>
    <t>If refinance, subject property purchased in last 12 months?</t>
  </si>
  <si>
    <t>If refinance, subject property acquired in arm's length purchase?</t>
  </si>
  <si>
    <t>If refinance, at least one unit in subject property rented for three months preceding app?</t>
  </si>
  <si>
    <t>Is borrower a foreign national?</t>
  </si>
  <si>
    <t>IO Flag</t>
  </si>
  <si>
    <t>Do all Applicants own their primary residence?</t>
  </si>
  <si>
    <t>Do all Applicants own their current primary resident or rental property?</t>
  </si>
  <si>
    <t>PLEASE REFER TO PROGRAM MATRIX FOR MIN CREDIT SCORE, MAX LOAN AMOUNTS &amp; LTV'S AND MINIMUM DSCR</t>
  </si>
  <si>
    <t>Underwriter Decision</t>
  </si>
  <si>
    <t>Hazard Insurance - subject</t>
  </si>
  <si>
    <t>Tax - subject</t>
  </si>
  <si>
    <t>Flood Insurance - subject (if applicable)</t>
  </si>
  <si>
    <t>Association Dues - subject (if applicable)</t>
  </si>
  <si>
    <t>15 Year fixed</t>
  </si>
  <si>
    <t>2nd TD Payment</t>
  </si>
  <si>
    <t>Qualifying PITIA</t>
  </si>
  <si>
    <t>2nd Mortgage Investor Cash Flow Worksheet</t>
  </si>
  <si>
    <t>1st mtg P &amp; I pymt - subject - fully amortized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</si>
</sst>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&quot;$&quot;#,##0.00"/>
    <numFmt numFmtId="166" formatCode="&quot;$&quot;#,##0.000"/>
    <numFmt numFmtId="167" formatCode="0.0000000000"/>
    <numFmt numFmtId="168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Protection="1">
      <protection locked="0"/>
    </xf>
    <xf numFmtId="44" fontId="4" fillId="2" borderId="1" xfId="1" applyFont="1" applyFill="1" applyBorder="1" applyProtection="1">
      <protection locked="0"/>
    </xf>
    <xf numFmtId="44" fontId="4" fillId="2" borderId="1" xfId="1" applyFont="1" applyFill="1" applyBorder="1" applyAlignment="1" applyProtection="1">
      <protection locked="0"/>
    </xf>
    <xf numFmtId="44" fontId="4" fillId="0" borderId="1" xfId="1" applyFont="1" applyBorder="1" applyAlignment="1"/>
    <xf numFmtId="44" fontId="4" fillId="0" borderId="0" xfId="1" applyFont="1"/>
    <xf numFmtId="164" fontId="4" fillId="2" borderId="1" xfId="0" applyNumberFormat="1" applyFont="1" applyFill="1" applyBorder="1" applyProtection="1">
      <protection locked="0"/>
    </xf>
    <xf numFmtId="165" fontId="4" fillId="2" borderId="1" xfId="1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44" fontId="4" fillId="2" borderId="1" xfId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4" fontId="3" fillId="0" borderId="1" xfId="1" applyFont="1" applyBorder="1" applyAlignment="1"/>
    <xf numFmtId="165" fontId="4" fillId="0" borderId="4" xfId="1" applyNumberFormat="1" applyFont="1" applyFill="1" applyBorder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10" fillId="0" borderId="0" xfId="0" applyFont="1"/>
    <xf numFmtId="0" fontId="11" fillId="0" borderId="0" xfId="0" applyFont="1"/>
    <xf numFmtId="166" fontId="3" fillId="0" borderId="0" xfId="1" applyNumberFormat="1" applyFont="1" applyProtection="1">
      <protection hidden="1"/>
    </xf>
    <xf numFmtId="8" fontId="4" fillId="2" borderId="1" xfId="1" applyNumberFormat="1" applyFont="1" applyFill="1" applyBorder="1" applyAlignment="1" applyProtection="1">
      <protection locked="0"/>
    </xf>
    <xf numFmtId="8" fontId="4" fillId="2" borderId="1" xfId="1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7" fontId="3" fillId="0" borderId="0" xfId="0" applyNumberFormat="1" applyFont="1" applyProtection="1">
      <protection hidden="1"/>
    </xf>
    <xf numFmtId="44" fontId="4" fillId="0" borderId="0" xfId="1" applyFont="1" applyFill="1" applyBorder="1" applyProtection="1">
      <protection locked="0"/>
    </xf>
    <xf numFmtId="8" fontId="4" fillId="0" borderId="0" xfId="0" applyNumberFormat="1" applyFont="1"/>
    <xf numFmtId="168" fontId="4" fillId="2" borderId="1" xfId="1" applyNumberFormat="1" applyFont="1" applyFill="1" applyBorder="1" applyProtection="1">
      <protection locked="0"/>
    </xf>
    <xf numFmtId="165" fontId="4" fillId="2" borderId="1" xfId="0" applyNumberFormat="1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13" fillId="2" borderId="4" xfId="0" applyFont="1" applyFill="1" applyBorder="1" applyProtection="1">
      <protection locked="0"/>
    </xf>
    <xf numFmtId="0" fontId="13" fillId="2" borderId="13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4" fillId="2" borderId="1" xfId="1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0" xfId="0" applyFont="1"/>
    <xf numFmtId="165" fontId="4" fillId="2" borderId="12" xfId="1" applyNumberFormat="1" applyFont="1" applyFill="1" applyBorder="1" applyProtection="1">
      <protection locked="0"/>
    </xf>
    <xf numFmtId="165" fontId="4" fillId="2" borderId="13" xfId="1" applyNumberFormat="1" applyFont="1" applyFill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83820</xdr:rowOff>
    </xdr:from>
    <xdr:to>
      <xdr:col>5</xdr:col>
      <xdr:colOff>243840</xdr:colOff>
      <xdr:row>4</xdr:row>
      <xdr:rowOff>61945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4120E5-4A1F-4026-8D97-0AA4C52BF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820"/>
          <a:ext cx="3909060" cy="709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N87"/>
  <sheetViews>
    <sheetView showGridLines="0" tabSelected="1" zoomScaleNormal="100" workbookViewId="0">
      <selection activeCell="G35" sqref="G35"/>
    </sheetView>
  </sheetViews>
  <sheetFormatPr defaultRowHeight="14.4" x14ac:dyDescent="0.3"/>
  <cols>
    <col min="3" max="3" width="13" customWidth="1"/>
    <col min="4" max="4" width="10" customWidth="1"/>
    <col min="5" max="5" width="12.6640625" customWidth="1"/>
    <col min="6" max="6" width="14.88671875" customWidth="1"/>
    <col min="7" max="7" width="27" customWidth="1"/>
    <col min="8" max="8" width="9.109375" style="18"/>
    <col min="9" max="9" width="8.88671875" style="26" customWidth="1"/>
    <col min="10" max="12" width="8.88671875" style="18"/>
    <col min="13" max="14" width="9.109375" style="18"/>
  </cols>
  <sheetData>
    <row r="6" spans="2:14" s="1" customFormat="1" ht="15.6" x14ac:dyDescent="0.3">
      <c r="B6" s="45" t="s">
        <v>61</v>
      </c>
      <c r="C6" s="45"/>
      <c r="D6" s="45"/>
      <c r="E6" s="45"/>
      <c r="F6" s="45"/>
      <c r="G6" s="45"/>
      <c r="H6" s="45"/>
      <c r="I6" s="23"/>
      <c r="J6" s="16"/>
      <c r="K6" s="16"/>
      <c r="L6" s="16"/>
      <c r="M6" s="16"/>
      <c r="N6" s="16"/>
    </row>
    <row r="7" spans="2:14" s="1" customFormat="1" ht="13.8" x14ac:dyDescent="0.25">
      <c r="B7" s="46" t="s">
        <v>0</v>
      </c>
      <c r="C7" s="46"/>
      <c r="D7" s="46"/>
      <c r="E7" s="46"/>
      <c r="F7" s="46"/>
      <c r="G7" s="46"/>
      <c r="H7" s="46"/>
      <c r="I7" s="23"/>
      <c r="J7" s="16" t="s">
        <v>7</v>
      </c>
      <c r="K7" s="16"/>
      <c r="L7" s="16"/>
      <c r="M7" s="16"/>
      <c r="N7" s="16"/>
    </row>
    <row r="8" spans="2:14" s="1" customFormat="1" ht="13.2" x14ac:dyDescent="0.25">
      <c r="B8" s="47" t="s">
        <v>1</v>
      </c>
      <c r="C8" s="47"/>
      <c r="D8" s="48"/>
      <c r="E8" s="48"/>
      <c r="F8" s="48"/>
      <c r="G8" s="48"/>
      <c r="H8" s="16"/>
      <c r="I8" s="23"/>
      <c r="J8" s="16" t="s">
        <v>8</v>
      </c>
      <c r="K8" s="16"/>
      <c r="L8" s="16"/>
      <c r="M8" s="16"/>
      <c r="N8" s="16"/>
    </row>
    <row r="9" spans="2:14" s="1" customFormat="1" ht="13.2" x14ac:dyDescent="0.25">
      <c r="B9" s="47" t="s">
        <v>2</v>
      </c>
      <c r="C9" s="47"/>
      <c r="D9" s="48"/>
      <c r="E9" s="48"/>
      <c r="F9" s="48"/>
      <c r="G9" s="48"/>
      <c r="H9" s="16"/>
      <c r="I9" s="23"/>
      <c r="J9" s="16"/>
      <c r="K9" s="16"/>
      <c r="L9" s="16"/>
      <c r="M9" s="16"/>
      <c r="N9" s="16"/>
    </row>
    <row r="10" spans="2:14" s="1" customFormat="1" ht="13.2" x14ac:dyDescent="0.25">
      <c r="B10" s="47" t="s">
        <v>3</v>
      </c>
      <c r="C10" s="47"/>
      <c r="D10" s="49"/>
      <c r="E10" s="49"/>
      <c r="F10" s="49"/>
      <c r="G10" s="49"/>
      <c r="H10" s="16"/>
      <c r="I10" s="23"/>
      <c r="J10" s="16" t="s">
        <v>10</v>
      </c>
      <c r="K10" s="16"/>
      <c r="L10" s="16"/>
      <c r="M10" s="16"/>
      <c r="N10" s="16"/>
    </row>
    <row r="11" spans="2:14" s="1" customFormat="1" ht="13.2" x14ac:dyDescent="0.25">
      <c r="B11" s="47"/>
      <c r="C11" s="47"/>
      <c r="D11" s="50"/>
      <c r="E11" s="50"/>
      <c r="F11" s="50"/>
      <c r="G11" s="50"/>
      <c r="H11" s="16"/>
      <c r="I11" s="23"/>
      <c r="J11" s="16" t="s">
        <v>30</v>
      </c>
      <c r="K11" s="16"/>
      <c r="L11" s="16"/>
      <c r="M11" s="16"/>
      <c r="N11" s="16"/>
    </row>
    <row r="12" spans="2:14" s="1" customFormat="1" ht="13.2" x14ac:dyDescent="0.25">
      <c r="C12" s="1" t="s">
        <v>6</v>
      </c>
      <c r="D12" s="1" t="s">
        <v>4</v>
      </c>
      <c r="E12" s="1" t="s">
        <v>5</v>
      </c>
      <c r="F12" s="1" t="s">
        <v>11</v>
      </c>
      <c r="G12" s="1" t="s">
        <v>9</v>
      </c>
      <c r="H12" s="19"/>
      <c r="I12" s="23"/>
      <c r="J12" s="16" t="s">
        <v>31</v>
      </c>
      <c r="K12" s="16"/>
      <c r="L12" s="16"/>
      <c r="M12" s="16"/>
      <c r="N12" s="16"/>
    </row>
    <row r="13" spans="2:14" s="1" customFormat="1" ht="13.2" x14ac:dyDescent="0.25">
      <c r="C13" s="4"/>
      <c r="D13" s="4"/>
      <c r="E13" s="5"/>
      <c r="F13" s="29"/>
      <c r="G13" s="7">
        <f>IF(AND($D$10=$J$10,D13=$J$7),F13)+IF(AND(C45=$J$7,C51=$J$7),"NA",0)+IF(AND($D$10=$J$10,D13=$J$8,E13=""),0,IF(AND($D$10=$J$10,D13=$J$8),MIN(E13,F13)))+IF(AND(OR($D$10=$J$11,$J$12=$D$10),C51=$J$7,E51=$J$7),G51,0)+IF(AND(OR($D$10=$J$11,$J$12=$D$10),D13=$J$8,C45=$J$7,F45=$J$7),E13,IF(AND(OR($D$10=$J$11,$J$12=$D$10),D13=$J$8,$G$56=$J$7,$G$57=$J$7,OR(C45="",C45=$J$8),OR(C51="",C51=$J$8)),MIN(E13+G59,F13),0))+IF(AND(OR($D$10=$J$11,$D$10=$J$12),D13=$J$8,OR($G$56=$J$8,$G$56=""),OR(C45="",C45=$J$8),OR(C51="",C51=$J$8)),MIN(E13,F13),0)+IF(AND(OR($D$10=$J$11,$D$10=$J$12),D13=$J$8,OR(AND(C45=$J$7,F45=$J$8),AND(C51=$J$7,E51=$J$8))),MIN(E13,F13),0)+IF(AND(OR($D$10=$J$11,$D$10=$J$12),D13=$J$7,C51&lt;&gt;$J$7),F13,0)</f>
        <v>0</v>
      </c>
      <c r="H13" s="16">
        <f>IF(OR(D13="Yes",AND(C13=$J$8,C51=$J$7)),1,0)</f>
        <v>0</v>
      </c>
      <c r="I13" s="23"/>
      <c r="J13" s="16"/>
      <c r="K13" s="16"/>
      <c r="L13" s="16"/>
      <c r="M13" s="16"/>
      <c r="N13" s="16"/>
    </row>
    <row r="14" spans="2:14" s="1" customFormat="1" ht="13.2" x14ac:dyDescent="0.25">
      <c r="C14" s="4"/>
      <c r="D14" s="4"/>
      <c r="E14" s="5"/>
      <c r="F14" s="29"/>
      <c r="G14" s="7">
        <f>IF(AND($D$10=$J$10,D14=$J$7),F14)+IF(AND(C46=$J$7,C52=$J$7),"NA",0)+IF(AND($D$10=$J$10,D14=$J$8,E14=""),0,IF(AND($D$10=$J$10,D14=$J$8),MIN(E14,F14)))+IF(AND(OR($D$10=$J$11,$J$12=$D$10),C52=$J$7,E52=$J$7),G52,0)+IF(AND(OR($D$10=$J$11,$J$12=$D$10),D14=$J$8,C46=$J$7,F46=$J$7),E14,IF(AND(OR($D$10=$J$11,$J$12=$D$10),D14=$J$8,$G$56=$J$7,$G$57=$J$7,OR(C46="",C46=$J$8),OR(C52="",C52=$J$8)),MIN(E14+G60,F14),0))+IF(AND(OR($D$10=$J$11,$D$10=$J$12),D14=$J$8,OR($G$56=$J$8,$G$56=""),OR(C46="",C46=$J$8),OR(C52="",C52=$J$8)),MIN(E14,F14),0)+IF(AND(OR($D$10=$J$11,$D$10=$J$12),D14=$J$8,OR(AND(C46=$J$7,F46=$J$8),AND(C52=$J$7,E52=$J$8))),MIN(E14,F14),0)+IF(AND(OR($D$10=$J$11,$D$10=$J$12),D14=$J$7,C52&lt;&gt;$J$7),F14,0)</f>
        <v>0</v>
      </c>
      <c r="H14" s="16">
        <f>IF(OR(D14="Yes",AND(C14=$J$8,C52=$J$7)),1,0)</f>
        <v>0</v>
      </c>
      <c r="I14" s="23"/>
      <c r="J14" s="16" t="s">
        <v>14</v>
      </c>
      <c r="K14" s="16"/>
      <c r="L14" s="16" t="s">
        <v>49</v>
      </c>
      <c r="M14" s="16">
        <f>IF(OR(G23=J15,G23=J17,G23=J19,G23=J22),1,0)</f>
        <v>1</v>
      </c>
      <c r="N14" s="16"/>
    </row>
    <row r="15" spans="2:14" s="1" customFormat="1" ht="13.2" x14ac:dyDescent="0.25">
      <c r="C15" s="4"/>
      <c r="D15" s="4"/>
      <c r="E15" s="30"/>
      <c r="F15" s="29"/>
      <c r="G15" s="7">
        <f>IF(AND($D$10=$J$10,D15=$J$7),F15)+IF(AND(C47=$J$7,C53=$J$7),"NA",0)+IF(AND($D$10=$J$10,D15=$J$8,E15=""),0,IF(AND($D$10=$J$10,D15=$J$8),MIN(E15,F15)))+IF(AND(OR($D$10=$J$11,$J$12=$D$10),C53=$J$7,E53=$J$7),G53,0)+IF(AND(OR($D$10=$J$11,$J$12=$D$10),D15=$J$8,C47=$J$7,F47=$J$7),E15,IF(AND(OR($D$10=$J$11,$J$12=$D$10),D15=$J$8,$G$56=$J$7,$G$57=$J$7,OR(C47="",C47=$J$8),OR(C53="",C53=$J$8)),MIN(E15+G61,F15),0))+IF(AND(OR($D$10=$J$11,$D$10=$J$12),D15=$J$8,OR($G$56=$J$8,$G$56=""),OR(C47="",C47=$J$8),OR(C53="",C53=$J$8)),MIN(E15,F15),0)+IF(AND(OR($D$10=$J$11,$D$10=$J$12),D15=$J$8,OR(AND(C47=$J$7,F47=$J$8),AND(C53=$J$7,E53=$J$8))),MIN(E15,F15),0)+IF(AND(OR($D$10=$J$11,$D$10=$J$12),D15=$J$7,C53&lt;&gt;$J$7),F15,0)</f>
        <v>0</v>
      </c>
      <c r="H15" s="16">
        <f>IF(OR(D15="Yes",AND(C15=$J$8,C53=$J$7)),1,0)</f>
        <v>0</v>
      </c>
      <c r="I15" s="23"/>
      <c r="J15" s="16" t="s">
        <v>58</v>
      </c>
      <c r="K15" s="16"/>
      <c r="L15" s="16"/>
      <c r="M15" s="16"/>
      <c r="N15" s="16"/>
    </row>
    <row r="16" spans="2:14" s="1" customFormat="1" ht="13.2" x14ac:dyDescent="0.25">
      <c r="C16" s="4"/>
      <c r="D16" s="4"/>
      <c r="E16" s="5"/>
      <c r="F16" s="6"/>
      <c r="G16" s="7">
        <f>IF(AND($D$10=$J$10,D16=$J$7),F16)+IF(AND(C48=$J$7,C54=$J$7),"NA",0)+IF(AND($D$10=$J$10,D16=$J$8,E16=""),0,IF(AND($D$10=$J$10,D16=$J$8),MIN(E16,F16)))+IF(AND(OR($D$10=$J$11,$J$12=$D$10),C54=$J$7,E54=$J$7),G54,0)+IF(AND(OR($D$10=$J$11,$J$12=$D$10),D16=$J$8,C48=$J$7,F48=$J$7),E16,IF(AND(OR($D$10=$J$11,$J$12=$D$10),D16=$J$8,$G$56=$J$7,$G$57=$J$7,OR(C48="",C48=$J$8),OR(C54="",C54=$J$8)),MIN(E16+G62,F16),0))+IF(AND(OR($D$10=$J$11,$D$10=$J$12),D16=$J$8,OR($G$56=$J$8,$G$56=""),OR(C48="",C48=$J$8),OR(C54="",C54=$J$8)),MIN(E16,F16),0)+IF(AND(OR($D$10=$J$11,$D$10=$J$12),D16=$J$8,OR(AND(C48=$J$7,F48=$J$8),AND(C54=$J$7,E54=$J$8))),MIN(E16,F16),0)+IF(AND(OR($D$10=$J$11,$D$10=$J$12),D16=$J$7,C54&lt;&gt;$J$7),F16,0)</f>
        <v>0</v>
      </c>
      <c r="H16" s="16">
        <f>IF(OR(D16="Yes",AND(C16=$J$8,C54=$J$7)),1,0)</f>
        <v>0</v>
      </c>
      <c r="I16" s="23"/>
      <c r="J16" s="16"/>
      <c r="K16" s="16"/>
      <c r="L16" s="16"/>
      <c r="M16" s="16"/>
      <c r="N16" s="16"/>
    </row>
    <row r="17" spans="2:14" s="1" customFormat="1" ht="13.2" x14ac:dyDescent="0.25">
      <c r="G17" s="8"/>
      <c r="H17" s="16"/>
      <c r="I17" s="23"/>
      <c r="J17" s="16"/>
      <c r="K17" s="16"/>
      <c r="L17" s="16"/>
      <c r="M17" s="16"/>
      <c r="N17" s="16"/>
    </row>
    <row r="18" spans="2:14" s="2" customFormat="1" ht="13.2" x14ac:dyDescent="0.25">
      <c r="C18" s="2" t="str">
        <f>IF(C13="","",COUNTA(D13:D16))</f>
        <v/>
      </c>
      <c r="D18" s="2" t="str">
        <f>IF(C13="","",COUNTIF(D13:D16,"YES"))</f>
        <v/>
      </c>
      <c r="E18" s="31" t="str">
        <f>IF(C13="","",IF(C18=1,IF(D18=1,"Vacant","Occupied"),IF(AND(C18=2,D18=2),"Vacant",IF(AND(C18=3,D18&gt;=2),"Vacant",IF(AND(C18=4,D18&gt;=3),"Vacant","Occupied")))))</f>
        <v/>
      </c>
      <c r="G18" s="14">
        <f>SUM(G13:G16)</f>
        <v>0</v>
      </c>
      <c r="H18" s="17"/>
      <c r="I18" s="27"/>
      <c r="J18" s="16"/>
      <c r="K18" s="17"/>
      <c r="L18" s="17"/>
      <c r="M18" s="17"/>
      <c r="N18" s="17"/>
    </row>
    <row r="19" spans="2:14" s="1" customFormat="1" ht="13.2" x14ac:dyDescent="0.25">
      <c r="H19" s="16"/>
      <c r="I19" s="23"/>
      <c r="J19" s="16"/>
      <c r="K19" s="16"/>
      <c r="L19" s="16"/>
      <c r="M19" s="16"/>
      <c r="N19" s="16"/>
    </row>
    <row r="20" spans="2:14" s="1" customFormat="1" ht="13.2" x14ac:dyDescent="0.25">
      <c r="B20" s="1" t="s">
        <v>29</v>
      </c>
      <c r="G20" s="1" t="e">
        <f>IF(D10&lt;&gt;"Purchase",IF(E18="Vacant","Ineligible",#REF!),#REF!)</f>
        <v>#REF!</v>
      </c>
      <c r="H20" s="16"/>
      <c r="I20" s="23"/>
      <c r="J20" s="16"/>
      <c r="K20" s="16"/>
      <c r="L20" s="16"/>
      <c r="M20" s="16"/>
      <c r="N20" s="16"/>
    </row>
    <row r="21" spans="2:14" s="1" customFormat="1" ht="13.2" x14ac:dyDescent="0.25">
      <c r="H21" s="16"/>
      <c r="I21" s="23"/>
      <c r="J21" s="16"/>
      <c r="K21" s="16"/>
      <c r="L21" s="16"/>
      <c r="M21" s="16"/>
      <c r="N21" s="16"/>
    </row>
    <row r="22" spans="2:14" s="1" customFormat="1" ht="13.2" x14ac:dyDescent="0.25">
      <c r="B22" s="1" t="s">
        <v>12</v>
      </c>
      <c r="G22" s="9"/>
      <c r="H22" s="16"/>
      <c r="I22" s="23"/>
      <c r="J22" s="16"/>
      <c r="K22" s="16"/>
      <c r="L22" s="16"/>
      <c r="M22" s="16"/>
      <c r="N22" s="16"/>
    </row>
    <row r="23" spans="2:14" s="1" customFormat="1" ht="13.2" x14ac:dyDescent="0.25">
      <c r="B23" s="1" t="s">
        <v>13</v>
      </c>
      <c r="G23" s="4"/>
      <c r="H23" s="16"/>
      <c r="I23" s="23"/>
      <c r="J23" s="16"/>
      <c r="K23" s="16"/>
      <c r="L23" s="16"/>
      <c r="M23" s="16"/>
      <c r="N23" s="16"/>
    </row>
    <row r="24" spans="2:14" s="1" customFormat="1" ht="13.2" x14ac:dyDescent="0.25">
      <c r="B24" s="1" t="s">
        <v>62</v>
      </c>
      <c r="G24" s="40"/>
      <c r="H24" s="16"/>
      <c r="I24" s="23"/>
      <c r="J24" s="16"/>
      <c r="K24" s="16"/>
      <c r="L24" s="16"/>
      <c r="M24" s="16"/>
      <c r="N24" s="16"/>
    </row>
    <row r="25" spans="2:14" s="1" customFormat="1" ht="13.2" x14ac:dyDescent="0.25">
      <c r="B25" s="1" t="s">
        <v>55</v>
      </c>
      <c r="G25" s="40"/>
      <c r="H25" s="16"/>
      <c r="I25" s="23"/>
      <c r="J25" s="16"/>
      <c r="K25" s="16"/>
      <c r="L25" s="16"/>
      <c r="M25" s="16"/>
      <c r="N25" s="16"/>
    </row>
    <row r="26" spans="2:14" s="1" customFormat="1" ht="13.2" x14ac:dyDescent="0.25">
      <c r="B26" s="1" t="s">
        <v>54</v>
      </c>
      <c r="G26" s="40"/>
      <c r="H26" s="16"/>
      <c r="I26" s="23"/>
      <c r="J26" s="16"/>
      <c r="K26" s="16"/>
      <c r="L26" s="16"/>
      <c r="M26" s="16"/>
      <c r="N26" s="16"/>
    </row>
    <row r="27" spans="2:14" s="1" customFormat="1" ht="13.2" x14ac:dyDescent="0.25">
      <c r="B27" s="1" t="s">
        <v>56</v>
      </c>
      <c r="G27" s="40"/>
      <c r="H27" s="16"/>
      <c r="I27" s="23"/>
      <c r="J27" s="16"/>
      <c r="K27" s="16"/>
      <c r="L27" s="16"/>
      <c r="M27" s="16"/>
      <c r="N27" s="16"/>
    </row>
    <row r="28" spans="2:14" s="1" customFormat="1" ht="13.2" x14ac:dyDescent="0.25">
      <c r="B28" s="1" t="s">
        <v>57</v>
      </c>
      <c r="G28" s="10"/>
      <c r="H28" s="16"/>
      <c r="I28" s="23"/>
      <c r="J28" s="32" t="s">
        <v>37</v>
      </c>
      <c r="K28" s="16"/>
      <c r="L28" s="16"/>
      <c r="M28" s="16"/>
      <c r="N28" s="16"/>
    </row>
    <row r="29" spans="2:14" s="1" customFormat="1" ht="13.2" x14ac:dyDescent="0.25">
      <c r="B29" s="51" t="s">
        <v>15</v>
      </c>
      <c r="C29" s="51"/>
      <c r="D29" s="51"/>
      <c r="G29" s="39"/>
      <c r="H29" s="16"/>
      <c r="I29" s="23"/>
      <c r="J29" s="16" t="s">
        <v>40</v>
      </c>
      <c r="K29" s="16"/>
      <c r="L29" s="16"/>
      <c r="M29" s="16"/>
      <c r="N29" s="16"/>
    </row>
    <row r="30" spans="2:14" s="1" customFormat="1" ht="13.2" x14ac:dyDescent="0.25">
      <c r="B30" s="11" t="s">
        <v>19</v>
      </c>
      <c r="C30" s="11"/>
      <c r="D30" s="11"/>
      <c r="G30" s="10"/>
      <c r="H30" s="16"/>
      <c r="I30" s="23"/>
      <c r="J30" s="32" t="s">
        <v>41</v>
      </c>
      <c r="K30" s="16"/>
      <c r="L30" s="16"/>
      <c r="M30" s="16"/>
      <c r="N30" s="16"/>
    </row>
    <row r="31" spans="2:14" s="1" customFormat="1" ht="13.2" x14ac:dyDescent="0.25">
      <c r="B31" s="11" t="s">
        <v>48</v>
      </c>
      <c r="C31" s="11"/>
      <c r="D31" s="11"/>
      <c r="G31" s="10"/>
      <c r="H31" s="16"/>
      <c r="I31" s="23"/>
      <c r="J31" s="32"/>
      <c r="K31" s="16"/>
      <c r="L31" s="16"/>
      <c r="M31" s="16"/>
      <c r="N31" s="16"/>
    </row>
    <row r="32" spans="2:14" s="1" customFormat="1" ht="13.2" x14ac:dyDescent="0.25">
      <c r="B32" s="11" t="s">
        <v>51</v>
      </c>
      <c r="C32" s="11"/>
      <c r="D32" s="11"/>
      <c r="G32" s="10"/>
      <c r="H32" s="16"/>
      <c r="I32" s="23"/>
      <c r="J32" s="32"/>
      <c r="K32" s="16"/>
      <c r="L32" s="16"/>
      <c r="M32" s="16"/>
      <c r="N32" s="16"/>
    </row>
    <row r="33" spans="2:14" s="1" customFormat="1" ht="13.2" x14ac:dyDescent="0.25">
      <c r="B33" s="11"/>
      <c r="C33" s="11"/>
      <c r="D33" s="11"/>
      <c r="H33" s="16"/>
      <c r="I33" s="23"/>
      <c r="J33" s="32"/>
      <c r="K33" s="16"/>
      <c r="L33" s="16"/>
      <c r="M33" s="16"/>
      <c r="N33" s="16"/>
    </row>
    <row r="34" spans="2:14" s="1" customFormat="1" ht="13.2" x14ac:dyDescent="0.25">
      <c r="B34" s="44" t="s">
        <v>42</v>
      </c>
      <c r="C34" s="44"/>
      <c r="D34" s="44"/>
      <c r="E34" s="44"/>
      <c r="F34" s="44"/>
      <c r="G34" s="44"/>
      <c r="H34" s="16"/>
      <c r="I34" s="23"/>
      <c r="J34" s="32"/>
      <c r="K34" s="16"/>
      <c r="L34" s="16"/>
      <c r="M34" s="16"/>
      <c r="N34" s="16"/>
    </row>
    <row r="35" spans="2:14" s="1" customFormat="1" ht="13.2" x14ac:dyDescent="0.25">
      <c r="B35" s="22" t="s">
        <v>50</v>
      </c>
      <c r="C35" s="22"/>
      <c r="D35" s="22"/>
      <c r="E35" s="23"/>
      <c r="F35" s="23"/>
      <c r="G35" s="10"/>
      <c r="H35" s="16"/>
      <c r="I35" s="23"/>
      <c r="J35" s="32"/>
      <c r="K35" s="16"/>
      <c r="L35" s="16"/>
      <c r="M35" s="16"/>
      <c r="N35" s="16"/>
    </row>
    <row r="36" spans="2:14" s="1" customFormat="1" ht="13.2" x14ac:dyDescent="0.25">
      <c r="B36" s="11" t="s">
        <v>43</v>
      </c>
      <c r="C36" s="11"/>
      <c r="D36" s="11"/>
      <c r="G36" s="10"/>
      <c r="H36" s="16"/>
      <c r="I36" s="23"/>
      <c r="J36" s="32"/>
      <c r="K36" s="16"/>
      <c r="L36" s="16"/>
      <c r="M36" s="16"/>
      <c r="N36" s="16"/>
    </row>
    <row r="37" spans="2:14" s="1" customFormat="1" ht="13.2" x14ac:dyDescent="0.25">
      <c r="B37" s="11" t="s">
        <v>44</v>
      </c>
      <c r="C37" s="11"/>
      <c r="D37" s="11"/>
      <c r="G37" s="10"/>
      <c r="H37" s="16"/>
      <c r="I37" s="23"/>
      <c r="J37" s="32"/>
      <c r="K37" s="16"/>
      <c r="L37" s="16"/>
      <c r="M37" s="16"/>
      <c r="N37" s="16"/>
    </row>
    <row r="38" spans="2:14" s="1" customFormat="1" ht="13.2" x14ac:dyDescent="0.25">
      <c r="B38" s="11" t="s">
        <v>45</v>
      </c>
      <c r="C38" s="11"/>
      <c r="D38" s="11"/>
      <c r="G38" s="10"/>
      <c r="H38" s="16"/>
      <c r="I38" s="23"/>
      <c r="J38" s="32"/>
      <c r="K38" s="16"/>
      <c r="L38" s="16"/>
      <c r="M38" s="16"/>
      <c r="N38" s="16"/>
    </row>
    <row r="39" spans="2:14" s="1" customFormat="1" ht="13.2" x14ac:dyDescent="0.25">
      <c r="B39" s="11" t="s">
        <v>46</v>
      </c>
      <c r="C39" s="11"/>
      <c r="D39" s="11"/>
      <c r="G39" s="10"/>
      <c r="H39" s="16"/>
      <c r="I39" s="23"/>
      <c r="J39" s="32"/>
      <c r="K39" s="16"/>
      <c r="L39" s="16"/>
      <c r="M39" s="16"/>
      <c r="N39" s="16"/>
    </row>
    <row r="40" spans="2:14" s="1" customFormat="1" ht="13.2" x14ac:dyDescent="0.25">
      <c r="B40" s="52" t="s">
        <v>47</v>
      </c>
      <c r="C40" s="52"/>
      <c r="D40" s="52"/>
      <c r="E40" s="52"/>
      <c r="F40" s="52"/>
      <c r="G40" s="53"/>
      <c r="H40" s="16"/>
      <c r="I40" s="23"/>
      <c r="J40" s="32"/>
      <c r="K40" s="16"/>
      <c r="L40" s="16"/>
      <c r="M40" s="16"/>
      <c r="N40" s="16"/>
    </row>
    <row r="41" spans="2:14" s="1" customFormat="1" ht="13.2" x14ac:dyDescent="0.25">
      <c r="B41" s="52"/>
      <c r="C41" s="52"/>
      <c r="D41" s="52"/>
      <c r="E41" s="52"/>
      <c r="F41" s="52"/>
      <c r="G41" s="53"/>
      <c r="H41" s="16"/>
      <c r="I41" s="23"/>
      <c r="J41" s="32"/>
      <c r="K41" s="16"/>
      <c r="L41" s="16"/>
      <c r="M41" s="16"/>
      <c r="N41" s="16"/>
    </row>
    <row r="42" spans="2:14" s="1" customFormat="1" ht="13.2" x14ac:dyDescent="0.25">
      <c r="B42" s="44"/>
      <c r="C42" s="44"/>
      <c r="D42" s="44"/>
      <c r="E42" s="44"/>
      <c r="F42" s="44"/>
      <c r="G42" s="44"/>
      <c r="H42" s="16"/>
      <c r="I42" s="23"/>
      <c r="J42" s="32"/>
      <c r="K42" s="16"/>
      <c r="L42" s="16"/>
      <c r="M42" s="16"/>
      <c r="N42" s="16"/>
    </row>
    <row r="43" spans="2:14" s="1" customFormat="1" ht="13.2" x14ac:dyDescent="0.25">
      <c r="B43" s="44" t="s">
        <v>39</v>
      </c>
      <c r="C43" s="44"/>
      <c r="D43" s="44"/>
      <c r="E43" s="44"/>
      <c r="F43" s="44"/>
      <c r="G43" s="44"/>
      <c r="H43" s="16"/>
      <c r="I43" s="23"/>
      <c r="J43" s="32"/>
      <c r="K43" s="16"/>
      <c r="L43" s="16"/>
      <c r="M43" s="16"/>
      <c r="N43" s="16"/>
    </row>
    <row r="44" spans="2:14" s="1" customFormat="1" ht="13.2" x14ac:dyDescent="0.25">
      <c r="B44" s="11" t="s">
        <v>6</v>
      </c>
      <c r="C44" s="55" t="s">
        <v>32</v>
      </c>
      <c r="D44" s="55"/>
      <c r="E44" s="47" t="s">
        <v>38</v>
      </c>
      <c r="F44" s="47"/>
      <c r="G44" s="47"/>
      <c r="H44" s="16"/>
      <c r="I44" s="23"/>
      <c r="J44" s="32"/>
      <c r="K44" s="16"/>
      <c r="L44" s="16"/>
      <c r="M44" s="16"/>
      <c r="N44" s="16"/>
    </row>
    <row r="45" spans="2:14" s="1" customFormat="1" ht="13.2" x14ac:dyDescent="0.25">
      <c r="B45" s="11">
        <v>1</v>
      </c>
      <c r="C45" s="67"/>
      <c r="D45" s="68"/>
      <c r="F45" s="67"/>
      <c r="G45" s="68"/>
      <c r="H45" s="16"/>
      <c r="I45" s="23"/>
      <c r="J45" s="32"/>
      <c r="K45" s="16"/>
      <c r="L45" s="16"/>
      <c r="M45" s="16"/>
      <c r="N45" s="16"/>
    </row>
    <row r="46" spans="2:14" s="1" customFormat="1" ht="13.2" x14ac:dyDescent="0.25">
      <c r="B46" s="11">
        <v>2</v>
      </c>
      <c r="C46" s="67"/>
      <c r="D46" s="68"/>
      <c r="F46" s="67"/>
      <c r="G46" s="68"/>
      <c r="H46" s="16"/>
      <c r="I46" s="23"/>
      <c r="J46" s="32"/>
      <c r="K46" s="16"/>
      <c r="L46" s="16"/>
      <c r="M46" s="16"/>
      <c r="N46" s="16"/>
    </row>
    <row r="47" spans="2:14" s="1" customFormat="1" ht="13.2" x14ac:dyDescent="0.25">
      <c r="B47" s="11">
        <v>3</v>
      </c>
      <c r="C47" s="67"/>
      <c r="D47" s="68"/>
      <c r="F47" s="67"/>
      <c r="G47" s="68"/>
      <c r="H47" s="16"/>
      <c r="I47" s="23"/>
      <c r="J47" s="32"/>
      <c r="K47" s="16"/>
      <c r="L47" s="16"/>
      <c r="M47" s="16"/>
      <c r="N47" s="16"/>
    </row>
    <row r="48" spans="2:14" s="1" customFormat="1" ht="13.2" x14ac:dyDescent="0.25">
      <c r="B48" s="11">
        <v>4</v>
      </c>
      <c r="C48" s="67"/>
      <c r="D48" s="68"/>
      <c r="F48" s="67"/>
      <c r="G48" s="68"/>
      <c r="H48" s="16"/>
      <c r="I48" s="23"/>
      <c r="J48" s="32"/>
      <c r="K48" s="16"/>
      <c r="L48" s="16"/>
      <c r="M48" s="16"/>
      <c r="N48" s="16"/>
    </row>
    <row r="49" spans="2:14" s="1" customFormat="1" ht="13.2" x14ac:dyDescent="0.25">
      <c r="B49" s="44" t="s">
        <v>33</v>
      </c>
      <c r="C49" s="44"/>
      <c r="D49" s="44"/>
      <c r="E49" s="44"/>
      <c r="F49" s="44"/>
      <c r="G49" s="44"/>
      <c r="H49" s="16"/>
      <c r="I49" s="23"/>
      <c r="J49" s="32"/>
      <c r="K49" s="16"/>
      <c r="L49" s="16"/>
      <c r="M49" s="16"/>
      <c r="N49" s="16"/>
    </row>
    <row r="50" spans="2:14" s="1" customFormat="1" ht="13.2" x14ac:dyDescent="0.25">
      <c r="B50" s="3" t="s">
        <v>6</v>
      </c>
      <c r="C50" s="51" t="s">
        <v>34</v>
      </c>
      <c r="D50" s="51"/>
      <c r="E50" s="11" t="s">
        <v>35</v>
      </c>
      <c r="F50" s="47" t="s">
        <v>36</v>
      </c>
      <c r="G50" s="47"/>
      <c r="H50" s="16"/>
      <c r="I50" s="23"/>
      <c r="J50" s="32"/>
      <c r="K50" s="16"/>
      <c r="L50" s="16"/>
      <c r="M50" s="16"/>
      <c r="N50" s="16"/>
    </row>
    <row r="51" spans="2:14" s="1" customFormat="1" ht="13.2" x14ac:dyDescent="0.25">
      <c r="B51" s="11">
        <v>1</v>
      </c>
      <c r="C51" s="67"/>
      <c r="D51" s="68"/>
      <c r="E51" s="10"/>
      <c r="F51" s="3"/>
      <c r="G51" s="12"/>
      <c r="H51" s="16"/>
      <c r="I51" s="23"/>
      <c r="J51" s="32"/>
      <c r="K51" s="16"/>
      <c r="L51" s="16"/>
      <c r="M51" s="16"/>
      <c r="N51" s="16"/>
    </row>
    <row r="52" spans="2:14" s="1" customFormat="1" ht="13.2" x14ac:dyDescent="0.25">
      <c r="B52" s="11">
        <v>2</v>
      </c>
      <c r="C52" s="67"/>
      <c r="D52" s="68"/>
      <c r="E52" s="10"/>
      <c r="F52" s="3"/>
      <c r="G52" s="12"/>
      <c r="H52" s="16"/>
      <c r="I52" s="23"/>
      <c r="J52" s="32"/>
      <c r="K52" s="16"/>
      <c r="L52" s="16"/>
      <c r="M52" s="16"/>
      <c r="N52" s="16"/>
    </row>
    <row r="53" spans="2:14" s="1" customFormat="1" ht="13.2" x14ac:dyDescent="0.25">
      <c r="B53" s="11">
        <v>3</v>
      </c>
      <c r="C53" s="67"/>
      <c r="D53" s="68"/>
      <c r="E53" s="10"/>
      <c r="F53" s="3"/>
      <c r="G53" s="12"/>
      <c r="H53" s="16"/>
      <c r="I53" s="23"/>
      <c r="J53" s="32"/>
      <c r="K53" s="16"/>
      <c r="L53" s="16"/>
      <c r="M53" s="16"/>
      <c r="N53" s="16"/>
    </row>
    <row r="54" spans="2:14" s="1" customFormat="1" ht="13.2" x14ac:dyDescent="0.25">
      <c r="B54" s="11">
        <v>4</v>
      </c>
      <c r="C54" s="67"/>
      <c r="D54" s="68"/>
      <c r="E54" s="10"/>
      <c r="F54" s="3"/>
      <c r="G54" s="12"/>
      <c r="H54" s="16"/>
      <c r="I54" s="23"/>
      <c r="J54" s="32"/>
      <c r="K54" s="16"/>
      <c r="L54" s="16"/>
      <c r="M54" s="16"/>
      <c r="N54" s="16"/>
    </row>
    <row r="55" spans="2:14" s="1" customFormat="1" ht="13.2" x14ac:dyDescent="0.25">
      <c r="B55" s="55" t="s">
        <v>20</v>
      </c>
      <c r="C55" s="55"/>
      <c r="D55" s="55"/>
      <c r="E55" s="55"/>
      <c r="F55" s="55"/>
      <c r="G55" s="55"/>
      <c r="H55" s="16"/>
      <c r="I55" s="23"/>
      <c r="J55" s="32"/>
      <c r="K55" s="16"/>
      <c r="L55" s="16"/>
      <c r="M55" s="16"/>
      <c r="N55" s="16"/>
    </row>
    <row r="56" spans="2:14" s="1" customFormat="1" ht="13.2" x14ac:dyDescent="0.25">
      <c r="B56" s="1" t="s">
        <v>21</v>
      </c>
      <c r="G56" s="10"/>
      <c r="H56" s="16"/>
      <c r="I56" s="23"/>
      <c r="J56" s="32"/>
      <c r="K56" s="16"/>
      <c r="L56" s="16"/>
      <c r="M56" s="16"/>
      <c r="N56" s="16"/>
    </row>
    <row r="57" spans="2:14" s="1" customFormat="1" ht="13.2" x14ac:dyDescent="0.25">
      <c r="B57" s="1" t="s">
        <v>26</v>
      </c>
      <c r="G57" s="10"/>
      <c r="H57" s="16"/>
      <c r="I57" s="23"/>
      <c r="J57" s="32"/>
      <c r="K57" s="16"/>
      <c r="L57" s="16"/>
      <c r="M57" s="16"/>
      <c r="N57" s="16"/>
    </row>
    <row r="58" spans="2:14" s="1" customFormat="1" ht="13.2" x14ac:dyDescent="0.25">
      <c r="B58" s="1" t="s">
        <v>28</v>
      </c>
      <c r="G58" s="15"/>
      <c r="H58" s="16"/>
      <c r="I58" s="23"/>
      <c r="J58" s="32"/>
      <c r="K58" s="16"/>
      <c r="L58" s="16"/>
      <c r="M58" s="16"/>
      <c r="N58" s="16"/>
    </row>
    <row r="59" spans="2:14" s="1" customFormat="1" ht="13.2" x14ac:dyDescent="0.25">
      <c r="B59" s="1" t="s">
        <v>22</v>
      </c>
      <c r="G59" s="5"/>
      <c r="H59" s="16"/>
      <c r="I59" s="23"/>
      <c r="J59" s="32"/>
      <c r="K59" s="16"/>
      <c r="L59" s="16"/>
      <c r="M59" s="16"/>
      <c r="N59" s="16"/>
    </row>
    <row r="60" spans="2:14" s="1" customFormat="1" ht="13.2" x14ac:dyDescent="0.25">
      <c r="B60" s="1" t="s">
        <v>23</v>
      </c>
      <c r="G60" s="5"/>
      <c r="H60" s="16"/>
      <c r="I60" s="23"/>
      <c r="J60" s="32"/>
      <c r="K60" s="16"/>
      <c r="L60" s="16"/>
      <c r="M60" s="16"/>
      <c r="N60" s="16"/>
    </row>
    <row r="61" spans="2:14" s="1" customFormat="1" ht="13.2" x14ac:dyDescent="0.25">
      <c r="B61" s="1" t="s">
        <v>24</v>
      </c>
      <c r="G61" s="5"/>
      <c r="H61" s="16"/>
      <c r="I61" s="23"/>
      <c r="J61" s="32"/>
      <c r="K61" s="16"/>
      <c r="L61" s="16"/>
      <c r="M61" s="16"/>
      <c r="N61" s="16"/>
    </row>
    <row r="62" spans="2:14" s="1" customFormat="1" ht="13.2" x14ac:dyDescent="0.25">
      <c r="B62" s="1" t="s">
        <v>25</v>
      </c>
      <c r="G62" s="5"/>
      <c r="H62" s="16"/>
      <c r="I62" s="23"/>
      <c r="J62" s="32"/>
      <c r="K62" s="16"/>
      <c r="L62" s="16"/>
      <c r="M62" s="16"/>
      <c r="N62" s="16"/>
    </row>
    <row r="63" spans="2:14" s="1" customFormat="1" ht="13.2" x14ac:dyDescent="0.25">
      <c r="G63" s="37"/>
      <c r="H63" s="16"/>
      <c r="I63" s="23"/>
      <c r="J63" s="32"/>
      <c r="K63" s="16"/>
      <c r="L63" s="16"/>
      <c r="M63" s="16"/>
      <c r="N63" s="16"/>
    </row>
    <row r="64" spans="2:14" s="1" customFormat="1" ht="13.2" x14ac:dyDescent="0.25">
      <c r="B64" s="1" t="s">
        <v>59</v>
      </c>
      <c r="G64" s="38">
        <f>IF(G23=$J$14,ABS(PMT(G22/12,30*12,G29)),ABS(PMT(G22/12,30*12,G29/12)))</f>
        <v>0</v>
      </c>
      <c r="H64" s="16"/>
      <c r="I64" s="23"/>
      <c r="J64" s="32"/>
      <c r="K64" s="16"/>
      <c r="L64" s="16"/>
      <c r="M64" s="16"/>
      <c r="N64" s="16"/>
    </row>
    <row r="65" spans="2:14" s="1" customFormat="1" ht="13.2" x14ac:dyDescent="0.25">
      <c r="H65" s="16"/>
      <c r="I65" s="23"/>
      <c r="J65" s="33"/>
      <c r="K65" s="16"/>
      <c r="L65" s="16"/>
      <c r="M65" s="16"/>
      <c r="N65" s="16"/>
    </row>
    <row r="66" spans="2:14" s="2" customFormat="1" ht="13.2" x14ac:dyDescent="0.25">
      <c r="B66" s="2" t="s">
        <v>60</v>
      </c>
      <c r="G66" s="28">
        <f>SUM(G24+G25+G26+G27+G28+G64)</f>
        <v>0</v>
      </c>
      <c r="H66" s="17"/>
      <c r="I66" s="27"/>
      <c r="J66" s="33"/>
      <c r="K66" s="17"/>
      <c r="L66" s="17"/>
      <c r="M66" s="17"/>
      <c r="N66" s="17"/>
    </row>
    <row r="67" spans="2:14" s="2" customFormat="1" ht="13.2" x14ac:dyDescent="0.25">
      <c r="G67" s="24"/>
      <c r="H67" s="17"/>
      <c r="I67" s="27"/>
      <c r="J67" s="33"/>
      <c r="K67" s="17"/>
      <c r="L67" s="17"/>
      <c r="M67" s="17"/>
      <c r="N67" s="17"/>
    </row>
    <row r="68" spans="2:14" s="2" customFormat="1" ht="13.2" x14ac:dyDescent="0.25">
      <c r="B68" s="2" t="s">
        <v>16</v>
      </c>
      <c r="G68" s="36" t="e">
        <f>G18/G66</f>
        <v>#DIV/0!</v>
      </c>
      <c r="H68" s="17"/>
      <c r="I68" s="27"/>
      <c r="J68" s="33"/>
      <c r="K68" s="17"/>
      <c r="L68" s="17"/>
      <c r="M68" s="17"/>
      <c r="N68" s="17"/>
    </row>
    <row r="69" spans="2:14" s="2" customFormat="1" ht="13.2" x14ac:dyDescent="0.25">
      <c r="G69" s="24"/>
      <c r="H69" s="17"/>
      <c r="I69" s="27"/>
      <c r="J69" s="33"/>
      <c r="K69" s="17"/>
      <c r="L69" s="17"/>
      <c r="M69" s="17"/>
      <c r="N69" s="17"/>
    </row>
    <row r="70" spans="2:14" s="1" customFormat="1" ht="13.2" x14ac:dyDescent="0.25">
      <c r="G70" s="25"/>
      <c r="H70" s="16"/>
      <c r="I70" s="23"/>
      <c r="J70" s="16"/>
      <c r="K70" s="16"/>
      <c r="L70" s="16"/>
      <c r="M70" s="16"/>
      <c r="N70" s="16"/>
    </row>
    <row r="71" spans="2:14" s="1" customFormat="1" ht="30.75" customHeight="1" x14ac:dyDescent="0.25">
      <c r="B71" s="69" t="s">
        <v>52</v>
      </c>
      <c r="C71" s="70"/>
      <c r="D71" s="70"/>
      <c r="E71" s="70"/>
      <c r="F71" s="70"/>
      <c r="G71" s="70"/>
      <c r="H71" s="16"/>
      <c r="I71" s="23"/>
      <c r="J71" s="16"/>
      <c r="K71" s="16"/>
      <c r="L71" s="16"/>
      <c r="M71" s="16"/>
      <c r="N71" s="16"/>
    </row>
    <row r="72" spans="2:14" s="1" customFormat="1" ht="30.75" customHeight="1" x14ac:dyDescent="0.25">
      <c r="B72" s="34"/>
      <c r="C72" s="35"/>
      <c r="D72" s="35"/>
      <c r="E72" s="35"/>
      <c r="F72" s="35"/>
      <c r="G72" s="35"/>
      <c r="H72" s="16"/>
      <c r="I72" s="23"/>
      <c r="J72" s="16"/>
      <c r="K72" s="16"/>
      <c r="L72" s="16"/>
      <c r="M72" s="16"/>
      <c r="N72" s="16"/>
    </row>
    <row r="73" spans="2:14" s="1" customFormat="1" ht="15.6" x14ac:dyDescent="0.3">
      <c r="B73" s="1" t="s">
        <v>53</v>
      </c>
      <c r="D73" s="41"/>
      <c r="E73" s="42"/>
      <c r="F73" s="43"/>
      <c r="H73" s="16"/>
      <c r="I73" s="23"/>
      <c r="J73" s="16"/>
      <c r="K73" s="16"/>
      <c r="L73" s="16"/>
      <c r="M73" s="16"/>
      <c r="N73" s="16"/>
    </row>
    <row r="74" spans="2:14" s="1" customFormat="1" ht="13.2" x14ac:dyDescent="0.25">
      <c r="B74" s="66" t="s">
        <v>17</v>
      </c>
      <c r="C74" s="66"/>
      <c r="D74" s="54"/>
      <c r="E74" s="54"/>
      <c r="F74" s="54"/>
      <c r="H74" s="16"/>
      <c r="I74" s="23"/>
      <c r="J74" s="16"/>
      <c r="K74" s="16"/>
      <c r="L74" s="16"/>
      <c r="M74" s="16"/>
      <c r="N74" s="16"/>
    </row>
    <row r="75" spans="2:14" s="1" customFormat="1" ht="13.2" x14ac:dyDescent="0.25">
      <c r="B75" s="66" t="s">
        <v>18</v>
      </c>
      <c r="C75" s="66"/>
      <c r="D75" s="65"/>
      <c r="E75" s="54"/>
      <c r="F75" s="54"/>
      <c r="H75" s="16"/>
      <c r="I75" s="23"/>
      <c r="J75" s="16"/>
      <c r="K75" s="16"/>
      <c r="L75" s="16"/>
      <c r="M75" s="16"/>
      <c r="N75" s="16"/>
    </row>
    <row r="76" spans="2:14" s="1" customFormat="1" ht="13.2" x14ac:dyDescent="0.25">
      <c r="D76" s="13"/>
      <c r="E76" s="13"/>
      <c r="F76" s="13"/>
      <c r="H76" s="16"/>
      <c r="I76" s="23"/>
      <c r="J76" s="16"/>
      <c r="K76" s="16"/>
      <c r="L76" s="16"/>
      <c r="M76" s="16"/>
      <c r="N76" s="16"/>
    </row>
    <row r="77" spans="2:14" s="1" customFormat="1" ht="13.2" x14ac:dyDescent="0.25">
      <c r="B77" s="2" t="s">
        <v>27</v>
      </c>
      <c r="H77" s="16"/>
      <c r="I77" s="23"/>
      <c r="J77" s="16"/>
      <c r="K77" s="16"/>
      <c r="L77" s="16"/>
      <c r="M77" s="16"/>
      <c r="N77" s="16"/>
    </row>
    <row r="78" spans="2:14" s="1" customFormat="1" ht="13.2" x14ac:dyDescent="0.25">
      <c r="B78" s="56"/>
      <c r="C78" s="57"/>
      <c r="D78" s="57"/>
      <c r="E78" s="57"/>
      <c r="F78" s="57"/>
      <c r="G78" s="58"/>
      <c r="H78" s="16"/>
      <c r="I78" s="23"/>
      <c r="J78" s="16"/>
      <c r="K78" s="16"/>
      <c r="L78" s="16"/>
      <c r="M78" s="16"/>
      <c r="N78" s="16"/>
    </row>
    <row r="79" spans="2:14" s="1" customFormat="1" ht="13.2" x14ac:dyDescent="0.25">
      <c r="B79" s="59"/>
      <c r="C79" s="60"/>
      <c r="D79" s="60"/>
      <c r="E79" s="60"/>
      <c r="F79" s="60"/>
      <c r="G79" s="61"/>
      <c r="H79" s="16"/>
      <c r="I79" s="23"/>
      <c r="J79" s="16"/>
      <c r="K79" s="16"/>
      <c r="L79" s="16"/>
      <c r="M79" s="16"/>
      <c r="N79" s="16"/>
    </row>
    <row r="80" spans="2:14" s="1" customFormat="1" ht="13.2" x14ac:dyDescent="0.25">
      <c r="B80" s="62"/>
      <c r="C80" s="63"/>
      <c r="D80" s="63"/>
      <c r="E80" s="63"/>
      <c r="F80" s="63"/>
      <c r="G80" s="64"/>
      <c r="H80" s="16"/>
      <c r="I80" s="23"/>
      <c r="J80" s="16"/>
      <c r="K80" s="16"/>
      <c r="L80" s="16"/>
      <c r="M80" s="16"/>
      <c r="N80" s="16"/>
    </row>
    <row r="81" spans="8:14" s="1" customFormat="1" ht="13.2" x14ac:dyDescent="0.25">
      <c r="H81" s="16"/>
      <c r="I81" s="23"/>
      <c r="J81" s="16"/>
      <c r="K81" s="16"/>
      <c r="L81" s="16"/>
      <c r="M81" s="16"/>
      <c r="N81" s="16"/>
    </row>
    <row r="82" spans="8:14" s="1" customFormat="1" ht="13.2" x14ac:dyDescent="0.25">
      <c r="H82" s="16"/>
      <c r="I82" s="23"/>
      <c r="J82" s="16"/>
      <c r="K82" s="16"/>
      <c r="L82" s="16"/>
      <c r="M82" s="16"/>
      <c r="N82" s="16"/>
    </row>
    <row r="83" spans="8:14" s="1" customFormat="1" ht="13.2" x14ac:dyDescent="0.25">
      <c r="H83" s="16"/>
      <c r="I83" s="23"/>
      <c r="J83" s="16"/>
      <c r="K83" s="16"/>
      <c r="L83" s="16"/>
      <c r="M83" s="16"/>
      <c r="N83" s="16"/>
    </row>
    <row r="84" spans="8:14" s="1" customFormat="1" ht="13.2" x14ac:dyDescent="0.25">
      <c r="H84" s="16"/>
      <c r="I84" s="23"/>
      <c r="J84" s="16"/>
      <c r="K84" s="16"/>
      <c r="L84" s="16"/>
      <c r="M84" s="16"/>
      <c r="N84" s="16"/>
    </row>
    <row r="85" spans="8:14" s="1" customFormat="1" x14ac:dyDescent="0.3">
      <c r="H85" s="20"/>
      <c r="I85" s="23"/>
      <c r="J85" s="18"/>
      <c r="K85" s="16"/>
      <c r="L85" s="16"/>
      <c r="M85" s="16"/>
      <c r="N85" s="16"/>
    </row>
    <row r="86" spans="8:14" x14ac:dyDescent="0.3">
      <c r="H86" s="21"/>
    </row>
    <row r="87" spans="8:14" x14ac:dyDescent="0.3">
      <c r="H87" s="21"/>
    </row>
  </sheetData>
  <sheetProtection algorithmName="SHA-512" hashValue="/Zzobu7Q+K73gDG9CYqpllfRm4vSXzm+XE/JSCMTzYZr8a7VHLpA/lSi2o+LvRXdKBw/WVcQqEnuH7fDaG/+wA==" saltValue="Fo1SQxX42ch6WiuJJbmMHg==" spinCount="100000" sheet="1" selectLockedCells="1"/>
  <dataConsolidate/>
  <mergeCells count="41">
    <mergeCell ref="C47:D47"/>
    <mergeCell ref="C51:D51"/>
    <mergeCell ref="C52:D52"/>
    <mergeCell ref="B71:G71"/>
    <mergeCell ref="C53:D53"/>
    <mergeCell ref="C54:D54"/>
    <mergeCell ref="F47:G47"/>
    <mergeCell ref="F48:G48"/>
    <mergeCell ref="C48:D48"/>
    <mergeCell ref="B49:G49"/>
    <mergeCell ref="F50:G50"/>
    <mergeCell ref="C50:D50"/>
    <mergeCell ref="B43:G43"/>
    <mergeCell ref="E44:G44"/>
    <mergeCell ref="C44:D44"/>
    <mergeCell ref="C45:D45"/>
    <mergeCell ref="C46:D46"/>
    <mergeCell ref="F45:G45"/>
    <mergeCell ref="F46:G46"/>
    <mergeCell ref="D74:F74"/>
    <mergeCell ref="B55:G55"/>
    <mergeCell ref="B78:G80"/>
    <mergeCell ref="D75:F75"/>
    <mergeCell ref="B74:C74"/>
    <mergeCell ref="B75:C75"/>
    <mergeCell ref="D73:F73"/>
    <mergeCell ref="B34:G34"/>
    <mergeCell ref="B42:G42"/>
    <mergeCell ref="B6:H6"/>
    <mergeCell ref="B7:H7"/>
    <mergeCell ref="B8:C8"/>
    <mergeCell ref="B9:C9"/>
    <mergeCell ref="B10:C10"/>
    <mergeCell ref="D8:G8"/>
    <mergeCell ref="D9:G9"/>
    <mergeCell ref="D10:G10"/>
    <mergeCell ref="D11:G11"/>
    <mergeCell ref="B29:D29"/>
    <mergeCell ref="B11:C11"/>
    <mergeCell ref="B40:F41"/>
    <mergeCell ref="G40:G41"/>
  </mergeCells>
  <conditionalFormatting sqref="C45:C48">
    <cfRule type="containsText" dxfId="23" priority="24" operator="containsText" text="No">
      <formula>NOT(ISERROR(SEARCH("No",C45)))</formula>
    </cfRule>
    <cfRule type="containsText" dxfId="22" priority="25" operator="containsText" text="Yes">
      <formula>NOT(ISERROR(SEARCH("Yes",C45)))</formula>
    </cfRule>
    <cfRule type="notContainsBlanks" dxfId="21" priority="26">
      <formula>LEN(TRIM(C45))&gt;0</formula>
    </cfRule>
  </conditionalFormatting>
  <conditionalFormatting sqref="C51:C54">
    <cfRule type="containsText" dxfId="20" priority="18" operator="containsText" text="No">
      <formula>NOT(ISERROR(SEARCH("No",C51)))</formula>
    </cfRule>
    <cfRule type="containsText" dxfId="19" priority="19" operator="containsText" text="Yes">
      <formula>NOT(ISERROR(SEARCH("Yes",C51)))</formula>
    </cfRule>
    <cfRule type="notContainsBlanks" dxfId="18" priority="20">
      <formula>LEN(TRIM(C51))&gt;0</formula>
    </cfRule>
  </conditionalFormatting>
  <conditionalFormatting sqref="E18">
    <cfRule type="cellIs" dxfId="17" priority="1" operator="equal">
      <formula>"Occupied"</formula>
    </cfRule>
    <cfRule type="cellIs" dxfId="16" priority="2" operator="equal">
      <formula>"Vacant"</formula>
    </cfRule>
  </conditionalFormatting>
  <conditionalFormatting sqref="E51:E54">
    <cfRule type="containsText" dxfId="15" priority="15" operator="containsText" text="No">
      <formula>NOT(ISERROR(SEARCH("No",E51)))</formula>
    </cfRule>
    <cfRule type="containsText" dxfId="14" priority="16" operator="containsText" text="Yes">
      <formula>NOT(ISERROR(SEARCH("Yes",E51)))</formula>
    </cfRule>
    <cfRule type="notContainsBlanks" dxfId="13" priority="17">
      <formula>LEN(TRIM(E51))&gt;0</formula>
    </cfRule>
  </conditionalFormatting>
  <conditionalFormatting sqref="F45:F48">
    <cfRule type="containsText" dxfId="12" priority="21" operator="containsText" text="No">
      <formula>NOT(ISERROR(SEARCH("No",F45)))</formula>
    </cfRule>
    <cfRule type="containsText" dxfId="11" priority="22" operator="containsText" text="Yes">
      <formula>NOT(ISERROR(SEARCH("Yes",F45)))</formula>
    </cfRule>
    <cfRule type="notContainsBlanks" dxfId="10" priority="23">
      <formula>LEN(TRIM(F45))&gt;0</formula>
    </cfRule>
  </conditionalFormatting>
  <conditionalFormatting sqref="G20">
    <cfRule type="beginsWith" dxfId="9" priority="28" operator="beginsWith" text="Eligible">
      <formula>LEFT(G20,LEN("Eligible"))="Eligible"</formula>
    </cfRule>
    <cfRule type="beginsWith" dxfId="8" priority="34" operator="beginsWith" text="Inel">
      <formula>LEFT(G20,LEN("Inel"))="Inel"</formula>
    </cfRule>
  </conditionalFormatting>
  <conditionalFormatting sqref="G30 G32">
    <cfRule type="containsText" dxfId="7" priority="7" operator="containsText" text="NO">
      <formula>NOT(ISERROR(SEARCH("NO",G30)))</formula>
    </cfRule>
    <cfRule type="containsText" dxfId="6" priority="8" operator="containsText" text="YES">
      <formula>NOT(ISERROR(SEARCH("YES",G30)))</formula>
    </cfRule>
  </conditionalFormatting>
  <conditionalFormatting sqref="G31">
    <cfRule type="containsText" dxfId="5" priority="43" operator="containsText" text="YES">
      <formula>NOT(ISERROR(SEARCH("YES",G31)))</formula>
    </cfRule>
    <cfRule type="containsText" dxfId="4" priority="44" operator="containsText" text="NO">
      <formula>NOT(ISERROR(SEARCH("NO",G31)))</formula>
    </cfRule>
  </conditionalFormatting>
  <conditionalFormatting sqref="G35:G41">
    <cfRule type="containsText" dxfId="3" priority="3" operator="containsText" text="NO">
      <formula>NOT(ISERROR(SEARCH("NO",G35)))</formula>
    </cfRule>
    <cfRule type="containsText" dxfId="2" priority="4" operator="containsText" text="YES">
      <formula>NOT(ISERROR(SEARCH("YES",G35)))</formula>
    </cfRule>
  </conditionalFormatting>
  <dataValidations count="6">
    <dataValidation type="list" allowBlank="1" showInputMessage="1" showErrorMessage="1" sqref="D13:D16 G56:G57 G30:G33 G35:G40" xr:uid="{00000000-0002-0000-0000-000000000000}">
      <formula1>$J$6:$J$8</formula1>
    </dataValidation>
    <dataValidation type="list" allowBlank="1" showInputMessage="1" showErrorMessage="1" sqref="D10:G10" xr:uid="{00000000-0002-0000-0000-000001000000}">
      <formula1>$J$9:$J$12</formula1>
    </dataValidation>
    <dataValidation type="date" allowBlank="1" showInputMessage="1" showErrorMessage="1" sqref="D75:F75" xr:uid="{00000000-0002-0000-0000-000003000000}">
      <formula1>1</formula1>
      <formula2>73415</formula2>
    </dataValidation>
    <dataValidation type="decimal" allowBlank="1" showInputMessage="1" showErrorMessage="1" sqref="G22" xr:uid="{00000000-0002-0000-0000-000004000000}">
      <formula1>0</formula1>
      <formula2>1</formula2>
    </dataValidation>
    <dataValidation type="list" allowBlank="1" showInputMessage="1" showErrorMessage="1" sqref="C51:E54 C45:C48 F45:G48" xr:uid="{00000000-0002-0000-0000-000006000000}">
      <formula1>$J$7:$J$8</formula1>
    </dataValidation>
    <dataValidation type="list" allowBlank="1" showInputMessage="1" showErrorMessage="1" sqref="G23" xr:uid="{195B0ADD-0CA8-4FE7-B415-C25C80CACE5E}">
      <formula1>$J$14:$J$15</formula1>
    </dataValidation>
  </dataValidations>
  <pageMargins left="0.7" right="0.7" top="0.75" bottom="0.75" header="0.3" footer="0.3"/>
  <pageSetup scale="60" orientation="portrait" r:id="rId1"/>
  <headerFooter>
    <oddFooter>&amp;CSimple Access Product Series
2nd TD DSCR Worksheet v 8.2.1
August 2025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9" operator="containsText" id="{EE916839-89C7-407E-B008-C239CF741247}">
            <xm:f>NOT(ISERROR(SEARCH($J$8,G56)))</xm:f>
            <xm:f>$J$8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0" operator="containsText" id="{6E73A5D8-0741-4C2E-AE12-15962420C184}">
            <xm:f>NOT(ISERROR(SEARCH($J$7,G56)))</xm:f>
            <xm:f>$J$7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G56:G58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04D1F9A7007A48B3D580DD27B72A24" ma:contentTypeVersion="4" ma:contentTypeDescription="Create a new document." ma:contentTypeScope="" ma:versionID="1818faca1a426a4247d3e9349d4bd3de">
  <xsd:schema xmlns:xsd="http://www.w3.org/2001/XMLSchema" xmlns:xs="http://www.w3.org/2001/XMLSchema" xmlns:p="http://schemas.microsoft.com/office/2006/metadata/properties" xmlns:ns3="03f52e2e-2f52-4926-90b4-c1d63f45a6b1" targetNamespace="http://schemas.microsoft.com/office/2006/metadata/properties" ma:root="true" ma:fieldsID="a6d9e724bd23c0a6a34f8ad665fd11da" ns3:_="">
    <xsd:import namespace="03f52e2e-2f52-4926-90b4-c1d63f45a6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52e2e-2f52-4926-90b4-c1d63f45a6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472803-C679-4F99-AB25-A6EDE58F725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3f52e2e-2f52-4926-90b4-c1d63f45a6b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FBE878-E375-4442-B9C0-6FA5F70C8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f52e2e-2f52-4926-90b4-c1d63f45a6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5D3A0-763B-495C-918A-3C7D1F6D55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ICF Worksheet</vt:lpstr>
      <vt:lpstr>'ICF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Winters</dc:creator>
  <cp:lastModifiedBy>Jennifer Tatta</cp:lastModifiedBy>
  <cp:lastPrinted>2019-06-14T21:35:31Z</cp:lastPrinted>
  <dcterms:created xsi:type="dcterms:W3CDTF">2018-02-16T16:15:47Z</dcterms:created>
  <dcterms:modified xsi:type="dcterms:W3CDTF">2025-08-28T13:33:48Z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0x0101004804D1F9A7007A48B3D580DD27B72A24</vt:lpwstr>
  </property>
</Properties>
</file>